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40\1 výzva\"/>
    </mc:Choice>
  </mc:AlternateContent>
  <xr:revisionPtr revIDLastSave="0" documentId="13_ncr:1_{FAD26C5C-98F0-4964-A6FF-9D3898962C70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" l="1"/>
  <c r="S10" i="1"/>
  <c r="T11" i="1"/>
  <c r="S11" i="1"/>
  <c r="S9" i="1"/>
  <c r="P11" i="1"/>
  <c r="P9" i="1"/>
  <c r="P7" i="1" l="1"/>
  <c r="Q14" i="1" s="1"/>
  <c r="T7" i="1"/>
  <c r="S7" i="1"/>
  <c r="S8" i="1"/>
  <c r="R14" i="1" l="1"/>
</calcChain>
</file>

<file path=xl/sharedStrings.xml><?xml version="1.0" encoding="utf-8"?>
<sst xmlns="http://schemas.openxmlformats.org/spreadsheetml/2006/main" count="60" uniqueCount="52">
  <si>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</si>
  <si>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</si>
  <si>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</si>
  <si>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</si>
  <si>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</si>
  <si>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</si>
  <si>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</si>
  <si>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</si>
  <si>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</si>
  <si>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</si>
  <si>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</si>
  <si>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</si>
  <si>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</si>
  <si>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</si>
  <si>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</si>
  <si>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</si>
  <si>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</si>
  <si>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</si>
  <si>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</si>
  <si>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</si>
  <si>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</si>
  <si>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</si>
  <si>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</si>
  <si>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</si>
  <si>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</si>
  <si>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</si>
  <si>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</si>
  <si>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</si>
  <si>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</si>
  <si>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</si>
  <si>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</si>
  <si>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</si>
  <si>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</si>
  <si>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Samostatná faktura</t>
  </si>
  <si>
    <t>Pokud financováno z projektových prostředků, pak ŘEŠITEL uvede: NÁZEV A ČÍSLO DOTAČNÍHO PROJEKTU</t>
  </si>
  <si>
    <t>21 dní</t>
  </si>
  <si>
    <t>Notebook 15,6"</t>
  </si>
  <si>
    <t>Martin Kříž,
Tel.: 37763 6125</t>
  </si>
  <si>
    <t>Klatovská 51, 
301 00 Plzeň, 
Fakulta pedagogická - Středisko správy počítačové sítě, 
2.NP - místnost KL 221a</t>
  </si>
  <si>
    <t>Prodloužená záruka na 5 let, 
servis NBD onsite.</t>
  </si>
  <si>
    <t>Operační systém Windows 11, předinstalovaný (nesmí to být licence typu K12 (EDU)).
OS Windows požadujeme z důvodu kompatibility s interními aplikacemi ZČU (Stag, Magion,...).</t>
  </si>
  <si>
    <t xml:space="preserve">Příloha č. 2 Kupní smlouvy - technická specifikace
Výpočetní technika (III.) 140 - 2024 </t>
  </si>
  <si>
    <t>Notebook klasické konstrukce, materiál kov a plast.
Min. 10 jádrový procesor, 2x performence a 8x efficient, 12 vláken, výkon min. 14 500 bodů v www.cpubenchmark.net (k 12.9.2024).
Display 15,6" IPS, antireflexní, rozlišení min. 1920 x 1080.
Min. 32GB RAM, DDR4, 3 200 MHz, celkový počet slotů 2.
Integrovaná grafická karta.
Min. 1 TB SSD NWME.
Podsvícená klávesnice s českou lokalizací a numerickým blokem.
Čtečka otisků prstů.
TPM 2.0.
Webkamera min. 720 px.
Rozhraní: HDMI, RJ-45, min. 2x USB-C a 2x USB-A (USB 3.2 Gen 1).
Bluetooth min. v5.3; WiFi 6E.
Možnost nabíjení přes USB-C, kapacita baterie min. 42 Wh.
Napájecí adaptér součástí balení. 
Prodloužená záruka na 5 let, servis NBD onsite.</t>
  </si>
  <si>
    <t>Mgr. Šárka Mudrová,
Tel.: 37763 8603,
725 807 715</t>
  </si>
  <si>
    <t>Univerzitní 14, 
301 00 Plzeň,
Fakulta strojní - Katedra tělesné výchovy a sportu,
místnost UT 207</t>
  </si>
  <si>
    <t>Stolní PC včetně myši a klávesnice</t>
  </si>
  <si>
    <t>Operační systém Windows 11 pro, předinstalovaný (nesmí to být licence typu K12 (EDU)).
OS Windows požadujeme z důvodu kompatibility s interními aplikacemi ZČU (Stag, Magion,...).</t>
  </si>
  <si>
    <t>Procesor: výkon alespoň 31 500 bodu dle CPU passmark.
Paměť: 2x min. 8 GB RAM DDR5.
SSD Disk: min. 512 GB PCIe NVMe.
Mechanika: 8x DVD+/-RW.
Grafika: integrovaná.
Zdroj: alespoň 260 W, bronze certifikace.
Provedení: Tower, barva se preferuje černá.
Včetně myši a klávesnice.
Záruka min. 3 roky , servis NBD onsite.</t>
  </si>
  <si>
    <t>Záruka min. 3 roky, servis NBD onsite.</t>
  </si>
  <si>
    <t>Monitor 24"</t>
  </si>
  <si>
    <t>Úhlopříčka 24", rozlišení min. 1920 x 1080.
Panel: IPS.
Rovná obrazovka, Flicker reduction, Blue light reduction, nastavitelná výška, pivot, matný nebo antireflexní.
Konektory min.: USB 3.0, vstupy: HDMI, DP, DVI-D, D-Sub.
Záruka min. 3 roky.</t>
  </si>
  <si>
    <t>Záruka min. 3 roky.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</si>
</sst>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auto="1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indexed="64"/>
      </left>
      <right style="medium">
        <color auto="1"/>
      </right>
      <top style="thick">
        <color indexed="64"/>
      </top>
      <bottom/>
      <diagonal/>
    </border>
    <border>
      <left style="medium">
        <color indexed="64"/>
      </left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auto="1"/>
      </right>
      <top/>
      <bottom style="hair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49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left" vertical="top" wrapText="1"/>
    </xf>
    <xf numFmtId="0" fontId="22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3" xfId="0" applyNumberForma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0" fontId="5" fillId="3" borderId="23" xfId="0" applyFont="1" applyFill="1" applyBorder="1" applyAlignment="1" applyProtection="1">
      <alignment horizontal="center" vertical="center" wrapText="1"/>
    </xf>
    <xf numFmtId="0" fontId="12" fillId="6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6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23" fillId="4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12" fillId="6" borderId="16" xfId="0" applyFont="1" applyFill="1" applyBorder="1" applyAlignment="1" applyProtection="1">
      <alignment horizontal="center" vertical="center" wrapText="1"/>
    </xf>
    <xf numFmtId="0" fontId="4" fillId="6" borderId="16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6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12" fillId="6" borderId="2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6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23" fillId="4" borderId="14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12" fillId="6" borderId="25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4" fillId="6" borderId="21" xfId="0" applyFont="1" applyFill="1" applyBorder="1" applyAlignment="1" applyProtection="1">
      <alignment horizontal="center" vertical="center" wrapText="1"/>
    </xf>
    <xf numFmtId="0" fontId="9" fillId="3" borderId="21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6" fillId="3" borderId="21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0" fontId="2" fillId="3" borderId="22" xfId="0" applyFon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0" fontId="12" fillId="6" borderId="22" xfId="0" applyFont="1" applyFill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4" fillId="6" borderId="22" xfId="0" applyFont="1" applyFill="1" applyBorder="1" applyAlignment="1" applyProtection="1">
      <alignment horizontal="center" vertical="center" wrapText="1"/>
    </xf>
    <xf numFmtId="0" fontId="9" fillId="3" borderId="22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6" fillId="3" borderId="22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12" xfId="0" applyFont="1" applyFill="1" applyBorder="1" applyAlignment="1" applyProtection="1">
      <alignment horizontal="left" vertical="center" wrapText="1" inden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13" fillId="4" borderId="18" xfId="0" applyFont="1" applyFill="1" applyBorder="1" applyAlignment="1" applyProtection="1">
      <alignment horizontal="left" vertical="center" wrapText="1" indent="1"/>
      <protection locked="0"/>
    </xf>
    <xf numFmtId="0" fontId="23" fillId="4" borderId="12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topLeftCell="A2" zoomScaleNormal="100" workbookViewId="0">
      <selection activeCell="H7" sqref="H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4.28515625" style="4" customWidth="1"/>
    <col min="4" max="4" width="12.28515625" style="137" customWidth="1"/>
    <col min="5" max="5" width="10.5703125" style="22" customWidth="1"/>
    <col min="6" max="6" width="132.8554687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27.42578125" style="1" hidden="1" customWidth="1"/>
    <col min="12" max="12" width="31" style="1" customWidth="1"/>
    <col min="13" max="13" width="26.85546875" style="1" customWidth="1"/>
    <col min="14" max="14" width="33.7109375" style="6" customWidth="1"/>
    <col min="15" max="15" width="27.28515625" style="6" customWidth="1"/>
    <col min="16" max="16" width="18.57031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0.285156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41</v>
      </c>
      <c r="C1" s="3"/>
      <c r="D1" s="3"/>
      <c r="E1" s="1"/>
      <c r="G1" s="5"/>
      <c r="V1" s="1"/>
    </row>
    <row r="2" spans="1:22" ht="18.75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32</v>
      </c>
      <c r="H6" s="30" t="s">
        <v>25</v>
      </c>
      <c r="I6" s="31" t="s">
        <v>17</v>
      </c>
      <c r="J6" s="29" t="s">
        <v>18</v>
      </c>
      <c r="K6" s="29" t="s">
        <v>34</v>
      </c>
      <c r="L6" s="32" t="s">
        <v>19</v>
      </c>
      <c r="M6" s="33" t="s">
        <v>20</v>
      </c>
      <c r="N6" s="32" t="s">
        <v>21</v>
      </c>
      <c r="O6" s="29" t="s">
        <v>29</v>
      </c>
      <c r="P6" s="32" t="s">
        <v>22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23</v>
      </c>
      <c r="V6" s="32" t="s">
        <v>24</v>
      </c>
    </row>
    <row r="7" spans="1:22" ht="261.75" customHeight="1" thickTop="1" x14ac:dyDescent="0.25">
      <c r="A7" s="36"/>
      <c r="B7" s="37">
        <v>1</v>
      </c>
      <c r="C7" s="38" t="s">
        <v>36</v>
      </c>
      <c r="D7" s="39">
        <v>1</v>
      </c>
      <c r="E7" s="40" t="s">
        <v>28</v>
      </c>
      <c r="F7" s="41" t="s">
        <v>42</v>
      </c>
      <c r="G7" s="139"/>
      <c r="H7" s="143">
        <v>1</v>
      </c>
      <c r="I7" s="38" t="s">
        <v>33</v>
      </c>
      <c r="J7" s="38" t="s">
        <v>30</v>
      </c>
      <c r="K7" s="42"/>
      <c r="L7" s="43" t="s">
        <v>39</v>
      </c>
      <c r="M7" s="44" t="s">
        <v>37</v>
      </c>
      <c r="N7" s="44" t="s">
        <v>38</v>
      </c>
      <c r="O7" s="45" t="s">
        <v>35</v>
      </c>
      <c r="P7" s="46">
        <f>D7*Q7</f>
        <v>20660</v>
      </c>
      <c r="Q7" s="47">
        <v>20660</v>
      </c>
      <c r="R7" s="145"/>
      <c r="S7" s="48">
        <f>D7*R7</f>
        <v>0</v>
      </c>
      <c r="T7" s="49" t="str">
        <f>IF(ISNUMBER(R7+R8), IF(R7+R8&gt;Q7,"NEVYHOVUJE","VYHOVUJE")," ")</f>
        <v>VYHOVUJE</v>
      </c>
      <c r="U7" s="50"/>
      <c r="V7" s="51" t="s">
        <v>11</v>
      </c>
    </row>
    <row r="8" spans="1:22" ht="73.5" customHeight="1" thickBot="1" x14ac:dyDescent="0.3">
      <c r="A8" s="36"/>
      <c r="B8" s="52"/>
      <c r="C8" s="53"/>
      <c r="D8" s="54"/>
      <c r="E8" s="55"/>
      <c r="F8" s="56" t="s">
        <v>40</v>
      </c>
      <c r="G8" s="140"/>
      <c r="H8" s="57" t="s">
        <v>30</v>
      </c>
      <c r="I8" s="58"/>
      <c r="J8" s="58"/>
      <c r="K8" s="59"/>
      <c r="L8" s="60"/>
      <c r="M8" s="61"/>
      <c r="N8" s="61"/>
      <c r="O8" s="62"/>
      <c r="P8" s="63"/>
      <c r="Q8" s="64"/>
      <c r="R8" s="146"/>
      <c r="S8" s="65">
        <f>D7*R8</f>
        <v>0</v>
      </c>
      <c r="T8" s="66"/>
      <c r="U8" s="67"/>
      <c r="V8" s="68"/>
    </row>
    <row r="9" spans="1:22" ht="170.25" customHeight="1" x14ac:dyDescent="0.25">
      <c r="A9" s="36"/>
      <c r="B9" s="69">
        <v>2</v>
      </c>
      <c r="C9" s="70" t="s">
        <v>45</v>
      </c>
      <c r="D9" s="71">
        <v>1</v>
      </c>
      <c r="E9" s="72" t="s">
        <v>28</v>
      </c>
      <c r="F9" s="41" t="s">
        <v>47</v>
      </c>
      <c r="G9" s="139"/>
      <c r="H9" s="143"/>
      <c r="I9" s="70" t="s">
        <v>33</v>
      </c>
      <c r="J9" s="70" t="s">
        <v>30</v>
      </c>
      <c r="K9" s="73"/>
      <c r="L9" s="74" t="s">
        <v>48</v>
      </c>
      <c r="M9" s="75" t="s">
        <v>43</v>
      </c>
      <c r="N9" s="75" t="s">
        <v>44</v>
      </c>
      <c r="O9" s="76" t="s">
        <v>35</v>
      </c>
      <c r="P9" s="77">
        <f>D9*Q9</f>
        <v>20000</v>
      </c>
      <c r="Q9" s="78">
        <v>20000</v>
      </c>
      <c r="R9" s="145"/>
      <c r="S9" s="48">
        <f>D9*R9</f>
        <v>0</v>
      </c>
      <c r="T9" s="79" t="str">
        <f>IF(ISNUMBER(R9+R10), IF(R9+R10&gt;Q9,"NEVYHOVUJE","VYHOVUJE")," ")</f>
        <v>VYHOVUJE</v>
      </c>
      <c r="U9" s="80"/>
      <c r="V9" s="81" t="s">
        <v>12</v>
      </c>
    </row>
    <row r="10" spans="1:22" ht="58.5" customHeight="1" x14ac:dyDescent="0.25">
      <c r="A10" s="36"/>
      <c r="B10" s="82"/>
      <c r="C10" s="83"/>
      <c r="D10" s="84"/>
      <c r="E10" s="85"/>
      <c r="F10" s="86" t="s">
        <v>46</v>
      </c>
      <c r="G10" s="141"/>
      <c r="H10" s="87" t="s">
        <v>30</v>
      </c>
      <c r="I10" s="88"/>
      <c r="J10" s="88"/>
      <c r="K10" s="89"/>
      <c r="L10" s="90"/>
      <c r="M10" s="91"/>
      <c r="N10" s="92"/>
      <c r="O10" s="93"/>
      <c r="P10" s="94"/>
      <c r="Q10" s="95"/>
      <c r="R10" s="147"/>
      <c r="S10" s="96">
        <f>D9*R10</f>
        <v>0</v>
      </c>
      <c r="T10" s="97"/>
      <c r="U10" s="98"/>
      <c r="V10" s="99"/>
    </row>
    <row r="11" spans="1:22" ht="109.5" customHeight="1" thickBot="1" x14ac:dyDescent="0.3">
      <c r="A11" s="36"/>
      <c r="B11" s="100">
        <v>3</v>
      </c>
      <c r="C11" s="101" t="s">
        <v>49</v>
      </c>
      <c r="D11" s="102">
        <v>2</v>
      </c>
      <c r="E11" s="103" t="s">
        <v>28</v>
      </c>
      <c r="F11" s="104" t="s">
        <v>50</v>
      </c>
      <c r="G11" s="142"/>
      <c r="H11" s="144"/>
      <c r="I11" s="105"/>
      <c r="J11" s="105"/>
      <c r="K11" s="106"/>
      <c r="L11" s="107" t="s">
        <v>51</v>
      </c>
      <c r="M11" s="108"/>
      <c r="N11" s="109"/>
      <c r="O11" s="110"/>
      <c r="P11" s="111">
        <f>D11*Q11</f>
        <v>6000</v>
      </c>
      <c r="Q11" s="112">
        <v>3000</v>
      </c>
      <c r="R11" s="148"/>
      <c r="S11" s="113">
        <f>D11*R11</f>
        <v>0</v>
      </c>
      <c r="T11" s="114" t="str">
        <f t="shared" ref="T11" si="0">IF(ISNUMBER(R11), IF(R11&gt;Q11,"NEVYHOVUJE","VYHOVUJE")," ")</f>
        <v xml:space="preserve"> </v>
      </c>
      <c r="U11" s="115"/>
      <c r="V11" s="116" t="s">
        <v>13</v>
      </c>
    </row>
    <row r="12" spans="1:22" ht="17.45" customHeight="1" thickTop="1" thickBot="1" x14ac:dyDescent="0.3">
      <c r="C12" s="1"/>
      <c r="D12" s="1"/>
      <c r="E12" s="1"/>
      <c r="F12" s="1"/>
      <c r="G12" s="1"/>
      <c r="H12" s="1"/>
      <c r="I12" s="1"/>
      <c r="J12" s="1"/>
      <c r="N12" s="1"/>
      <c r="O12" s="1"/>
      <c r="P12" s="1"/>
    </row>
    <row r="13" spans="1:22" ht="51.75" customHeight="1" thickTop="1" thickBot="1" x14ac:dyDescent="0.3">
      <c r="B13" s="117" t="s">
        <v>27</v>
      </c>
      <c r="C13" s="117"/>
      <c r="D13" s="117"/>
      <c r="E13" s="117"/>
      <c r="F13" s="117"/>
      <c r="G13" s="117"/>
      <c r="H13" s="118"/>
      <c r="I13" s="118"/>
      <c r="J13" s="119"/>
      <c r="K13" s="119"/>
      <c r="L13" s="27"/>
      <c r="M13" s="27"/>
      <c r="N13" s="27"/>
      <c r="O13" s="120"/>
      <c r="P13" s="120"/>
      <c r="Q13" s="121" t="s">
        <v>9</v>
      </c>
      <c r="R13" s="122" t="s">
        <v>10</v>
      </c>
      <c r="S13" s="123"/>
      <c r="T13" s="124"/>
      <c r="U13" s="125"/>
      <c r="V13" s="126"/>
    </row>
    <row r="14" spans="1:22" ht="50.45" customHeight="1" thickTop="1" thickBot="1" x14ac:dyDescent="0.3">
      <c r="B14" s="127" t="s">
        <v>26</v>
      </c>
      <c r="C14" s="127"/>
      <c r="D14" s="127"/>
      <c r="E14" s="127"/>
      <c r="F14" s="127"/>
      <c r="G14" s="127"/>
      <c r="H14" s="127"/>
      <c r="I14" s="128"/>
      <c r="L14" s="7"/>
      <c r="M14" s="7"/>
      <c r="N14" s="7"/>
      <c r="O14" s="129"/>
      <c r="P14" s="129"/>
      <c r="Q14" s="130">
        <f>SUM(P7:P11)</f>
        <v>46660</v>
      </c>
      <c r="R14" s="131">
        <f>SUM(S7:S11)</f>
        <v>0</v>
      </c>
      <c r="S14" s="132"/>
      <c r="T14" s="133"/>
    </row>
    <row r="15" spans="1:22" ht="15.75" thickTop="1" x14ac:dyDescent="0.25">
      <c r="B15" s="134" t="s">
        <v>31</v>
      </c>
      <c r="C15" s="134"/>
      <c r="D15" s="134"/>
      <c r="E15" s="134"/>
      <c r="F15" s="134"/>
      <c r="G15" s="134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35"/>
      <c r="C16" s="135"/>
      <c r="D16" s="135"/>
      <c r="E16" s="135"/>
      <c r="F16" s="135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35"/>
      <c r="C17" s="135"/>
      <c r="D17" s="135"/>
      <c r="E17" s="135"/>
      <c r="F17" s="135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35"/>
      <c r="C18" s="135"/>
      <c r="D18" s="135"/>
      <c r="E18" s="135"/>
      <c r="F18" s="135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ht="19.899999999999999" customHeight="1" x14ac:dyDescent="0.25">
      <c r="C19" s="119"/>
      <c r="D19" s="136"/>
      <c r="E19" s="119"/>
      <c r="F19" s="119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H20" s="138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119"/>
      <c r="D21" s="136"/>
      <c r="E21" s="119"/>
      <c r="F21" s="119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19"/>
      <c r="D22" s="136"/>
      <c r="E22" s="119"/>
      <c r="F22" s="119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19"/>
      <c r="D23" s="136"/>
      <c r="E23" s="119"/>
      <c r="F23" s="119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19"/>
      <c r="D24" s="136"/>
      <c r="E24" s="119"/>
      <c r="F24" s="119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19"/>
      <c r="D25" s="136"/>
      <c r="E25" s="119"/>
      <c r="F25" s="119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19"/>
      <c r="D26" s="136"/>
      <c r="E26" s="119"/>
      <c r="F26" s="119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19"/>
      <c r="D27" s="136"/>
      <c r="E27" s="119"/>
      <c r="F27" s="119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19"/>
      <c r="D28" s="136"/>
      <c r="E28" s="119"/>
      <c r="F28" s="119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19"/>
      <c r="D29" s="136"/>
      <c r="E29" s="119"/>
      <c r="F29" s="119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19"/>
      <c r="D30" s="136"/>
      <c r="E30" s="119"/>
      <c r="F30" s="119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19"/>
      <c r="D31" s="136"/>
      <c r="E31" s="119"/>
      <c r="F31" s="119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19"/>
      <c r="D32" s="136"/>
      <c r="E32" s="119"/>
      <c r="F32" s="119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19"/>
      <c r="D33" s="136"/>
      <c r="E33" s="119"/>
      <c r="F33" s="119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19"/>
      <c r="D34" s="136"/>
      <c r="E34" s="119"/>
      <c r="F34" s="119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19"/>
      <c r="D35" s="136"/>
      <c r="E35" s="119"/>
      <c r="F35" s="119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19"/>
      <c r="D36" s="136"/>
      <c r="E36" s="119"/>
      <c r="F36" s="119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19"/>
      <c r="D37" s="136"/>
      <c r="E37" s="119"/>
      <c r="F37" s="119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19"/>
      <c r="D38" s="136"/>
      <c r="E38" s="119"/>
      <c r="F38" s="119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19"/>
      <c r="D39" s="136"/>
      <c r="E39" s="119"/>
      <c r="F39" s="119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19"/>
      <c r="D40" s="136"/>
      <c r="E40" s="119"/>
      <c r="F40" s="119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19"/>
      <c r="D41" s="136"/>
      <c r="E41" s="119"/>
      <c r="F41" s="119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19"/>
      <c r="D42" s="136"/>
      <c r="E42" s="119"/>
      <c r="F42" s="119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19"/>
      <c r="D43" s="136"/>
      <c r="E43" s="119"/>
      <c r="F43" s="119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19"/>
      <c r="D44" s="136"/>
      <c r="E44" s="119"/>
      <c r="F44" s="119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19"/>
      <c r="D45" s="136"/>
      <c r="E45" s="119"/>
      <c r="F45" s="119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19"/>
      <c r="D46" s="136"/>
      <c r="E46" s="119"/>
      <c r="F46" s="119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19"/>
      <c r="D47" s="136"/>
      <c r="E47" s="119"/>
      <c r="F47" s="119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19"/>
      <c r="D48" s="136"/>
      <c r="E48" s="119"/>
      <c r="F48" s="119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19"/>
      <c r="D49" s="136"/>
      <c r="E49" s="119"/>
      <c r="F49" s="119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19"/>
      <c r="D50" s="136"/>
      <c r="E50" s="119"/>
      <c r="F50" s="119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19"/>
      <c r="D51" s="136"/>
      <c r="E51" s="119"/>
      <c r="F51" s="119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19"/>
      <c r="D52" s="136"/>
      <c r="E52" s="119"/>
      <c r="F52" s="119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19"/>
      <c r="D53" s="136"/>
      <c r="E53" s="119"/>
      <c r="F53" s="119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19"/>
      <c r="D54" s="136"/>
      <c r="E54" s="119"/>
      <c r="F54" s="119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19"/>
      <c r="D55" s="136"/>
      <c r="E55" s="119"/>
      <c r="F55" s="119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19"/>
      <c r="D56" s="136"/>
      <c r="E56" s="119"/>
      <c r="F56" s="119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19"/>
      <c r="D57" s="136"/>
      <c r="E57" s="119"/>
      <c r="F57" s="119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19"/>
      <c r="D58" s="136"/>
      <c r="E58" s="119"/>
      <c r="F58" s="119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19"/>
      <c r="D59" s="136"/>
      <c r="E59" s="119"/>
      <c r="F59" s="119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19"/>
      <c r="D60" s="136"/>
      <c r="E60" s="119"/>
      <c r="F60" s="119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19"/>
      <c r="D61" s="136"/>
      <c r="E61" s="119"/>
      <c r="F61" s="119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19"/>
      <c r="D62" s="136"/>
      <c r="E62" s="119"/>
      <c r="F62" s="119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19"/>
      <c r="D63" s="136"/>
      <c r="E63" s="119"/>
      <c r="F63" s="119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19"/>
      <c r="D64" s="136"/>
      <c r="E64" s="119"/>
      <c r="F64" s="119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19"/>
      <c r="D65" s="136"/>
      <c r="E65" s="119"/>
      <c r="F65" s="119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19"/>
      <c r="D66" s="136"/>
      <c r="E66" s="119"/>
      <c r="F66" s="119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19"/>
      <c r="D67" s="136"/>
      <c r="E67" s="119"/>
      <c r="F67" s="119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19"/>
      <c r="D68" s="136"/>
      <c r="E68" s="119"/>
      <c r="F68" s="119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19"/>
      <c r="D69" s="136"/>
      <c r="E69" s="119"/>
      <c r="F69" s="119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19"/>
      <c r="D70" s="136"/>
      <c r="E70" s="119"/>
      <c r="F70" s="119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19"/>
      <c r="D71" s="136"/>
      <c r="E71" s="119"/>
      <c r="F71" s="119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19"/>
      <c r="D72" s="136"/>
      <c r="E72" s="119"/>
      <c r="F72" s="119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19"/>
      <c r="D73" s="136"/>
      <c r="E73" s="119"/>
      <c r="F73" s="119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19"/>
      <c r="D74" s="136"/>
      <c r="E74" s="119"/>
      <c r="F74" s="119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19"/>
      <c r="D75" s="136"/>
      <c r="E75" s="119"/>
      <c r="F75" s="119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19"/>
      <c r="D76" s="136"/>
      <c r="E76" s="119"/>
      <c r="F76" s="119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19"/>
      <c r="D77" s="136"/>
      <c r="E77" s="119"/>
      <c r="F77" s="119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19"/>
      <c r="D78" s="136"/>
      <c r="E78" s="119"/>
      <c r="F78" s="119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19"/>
      <c r="D79" s="136"/>
      <c r="E79" s="119"/>
      <c r="F79" s="119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19"/>
      <c r="D80" s="136"/>
      <c r="E80" s="119"/>
      <c r="F80" s="119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19"/>
      <c r="D81" s="136"/>
      <c r="E81" s="119"/>
      <c r="F81" s="119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19"/>
      <c r="D82" s="136"/>
      <c r="E82" s="119"/>
      <c r="F82" s="119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19"/>
      <c r="D83" s="136"/>
      <c r="E83" s="119"/>
      <c r="F83" s="119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19"/>
      <c r="D84" s="136"/>
      <c r="E84" s="119"/>
      <c r="F84" s="119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19"/>
      <c r="D85" s="136"/>
      <c r="E85" s="119"/>
      <c r="F85" s="119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19"/>
      <c r="D86" s="136"/>
      <c r="E86" s="119"/>
      <c r="F86" s="119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19"/>
      <c r="D87" s="136"/>
      <c r="E87" s="119"/>
      <c r="F87" s="119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19"/>
      <c r="D88" s="136"/>
      <c r="E88" s="119"/>
      <c r="F88" s="119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19"/>
      <c r="D89" s="136"/>
      <c r="E89" s="119"/>
      <c r="F89" s="119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19"/>
      <c r="D90" s="136"/>
      <c r="E90" s="119"/>
      <c r="F90" s="119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19"/>
      <c r="D91" s="136"/>
      <c r="E91" s="119"/>
      <c r="F91" s="119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19"/>
      <c r="D92" s="136"/>
      <c r="E92" s="119"/>
      <c r="F92" s="119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19"/>
      <c r="D93" s="136"/>
      <c r="E93" s="119"/>
      <c r="F93" s="119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19"/>
      <c r="D94" s="136"/>
      <c r="E94" s="119"/>
      <c r="F94" s="119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19"/>
      <c r="D95" s="136"/>
      <c r="E95" s="119"/>
      <c r="F95" s="119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19"/>
      <c r="D96" s="136"/>
      <c r="E96" s="119"/>
      <c r="F96" s="119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19"/>
      <c r="D97" s="136"/>
      <c r="E97" s="119"/>
      <c r="F97" s="119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19"/>
      <c r="D98" s="136"/>
      <c r="E98" s="119"/>
      <c r="F98" s="119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19"/>
      <c r="D99" s="136"/>
      <c r="E99" s="119"/>
      <c r="F99" s="119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19"/>
      <c r="D100" s="136"/>
      <c r="E100" s="119"/>
      <c r="F100" s="119"/>
      <c r="G100" s="16"/>
      <c r="H100" s="16"/>
      <c r="I100" s="11"/>
      <c r="J100" s="11"/>
      <c r="K100" s="11"/>
      <c r="L100" s="11"/>
      <c r="M100" s="11"/>
      <c r="N100" s="17"/>
      <c r="O100" s="17"/>
      <c r="P100" s="17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</sheetData>
  <sheetProtection algorithmName="SHA-512" hashValue="SupdVlEcO8X/a/v6VmvEpBRIgZjACE0dTRR827rLf6Mw9rntEL59Sm6fs6xi9a7ZdvJMTX95g1fTq+4TdwC4bQ==" saltValue="x8s0ZcEXQynfsH7IS9WS7A==" spinCount="100000" sheet="1" objects="1" scenarios="1"/>
  <mergeCells count="40">
    <mergeCell ref="B1:D1"/>
    <mergeCell ref="G5:H5"/>
    <mergeCell ref="G2:N3"/>
    <mergeCell ref="B15:G15"/>
    <mergeCell ref="R14:T14"/>
    <mergeCell ref="R13:T13"/>
    <mergeCell ref="B13:G13"/>
    <mergeCell ref="B14:H14"/>
    <mergeCell ref="I7:I8"/>
    <mergeCell ref="C7:C8"/>
    <mergeCell ref="D7:D8"/>
    <mergeCell ref="E7:E8"/>
    <mergeCell ref="B7:B8"/>
    <mergeCell ref="Q7:Q8"/>
    <mergeCell ref="P7:P8"/>
    <mergeCell ref="O7:O8"/>
    <mergeCell ref="V7:V8"/>
    <mergeCell ref="U7:U8"/>
    <mergeCell ref="T7:T8"/>
    <mergeCell ref="N7:N8"/>
    <mergeCell ref="M7:M8"/>
    <mergeCell ref="L7:L8"/>
    <mergeCell ref="J7:J8"/>
    <mergeCell ref="K7:K8"/>
    <mergeCell ref="B9:B10"/>
    <mergeCell ref="C9:C10"/>
    <mergeCell ref="D9:D10"/>
    <mergeCell ref="E9:E10"/>
    <mergeCell ref="I9:I11"/>
    <mergeCell ref="J9:J11"/>
    <mergeCell ref="O9:O11"/>
    <mergeCell ref="V9:V10"/>
    <mergeCell ref="U9:U11"/>
    <mergeCell ref="K9:K11"/>
    <mergeCell ref="M9:M11"/>
    <mergeCell ref="N9:N11"/>
    <mergeCell ref="Q9:Q10"/>
    <mergeCell ref="P9:P10"/>
    <mergeCell ref="T9:T10"/>
    <mergeCell ref="L9:L10"/>
  </mergeCells>
  <conditionalFormatting sqref="G7:H11 R7:R11">
    <cfRule type="notContainsBlanks" dxfId="7" priority="77">
      <formula>LEN(TRIM(G7))&gt;0</formula>
    </cfRule>
    <cfRule type="notContainsBlanks" dxfId="6" priority="78">
      <formula>LEN(TRIM(G7))&gt;0</formula>
    </cfRule>
    <cfRule type="containsBlanks" dxfId="5" priority="80">
      <formula>LEN(TRIM(G7))=0</formula>
    </cfRule>
  </conditionalFormatting>
  <conditionalFormatting sqref="G7:H11">
    <cfRule type="notContainsBlanks" dxfId="4" priority="76">
      <formula>LEN(TRIM(G7))&gt;0</formula>
    </cfRule>
  </conditionalFormatting>
  <conditionalFormatting sqref="T7">
    <cfRule type="cellIs" dxfId="3" priority="3" operator="equal">
      <formula>"NEVYHOVUJE"</formula>
    </cfRule>
    <cfRule type="cellIs" dxfId="2" priority="4" operator="equal">
      <formula>"VYHOVUJE"</formula>
    </cfRule>
  </conditionalFormatting>
  <conditionalFormatting sqref="T9 T11">
    <cfRule type="cellIs" dxfId="1" priority="1" operator="equal">
      <formula>"NEVYHOVUJE"</formula>
    </cfRule>
    <cfRule type="cellIs" dxfId="0" priority="2" operator="equal">
      <formula>"VYHOVUJE"</formula>
    </cfRule>
  </conditionalFormatting>
  <pageMargins left="0.19685039370078741" right="0.15748031496062992" top="3.937007874015748E-2" bottom="0.11811023622047245" header="7.874015748031496E-2" footer="7.874015748031496E-2"/>
  <pageSetup paperSize="9" scale="26" orientation="landscape" r:id="rId1"/>
  <ignoredErrors>
    <ignoredError sqref="S8:S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2024-10-04T10:29:06Z</cp:lastPrinted>
  <dcterms:created xsi:type="dcterms:W3CDTF">2014-03-05T12:43:32Z</dcterms:created>
  <dcterms:modified xsi:type="dcterms:W3CDTF">2024-10-04T12:14:49Z</dcterms:modified>
</cp:coreProperties>
</file>